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E99A0804-FF7F-469B-8197-189EB5153462}" xr6:coauthVersionLast="47" xr6:coauthVersionMax="47" xr10:uidLastSave="{00000000-0000-0000-0000-000000000000}"/>
  <bookViews>
    <workbookView xWindow="-120" yWindow="-120" windowWidth="29040" windowHeight="15720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2" l="1"/>
  <c r="H53" i="1"/>
  <c r="I53" i="1" s="1"/>
  <c r="J53" i="1"/>
  <c r="E27" i="3"/>
  <c r="E27" i="4"/>
  <c r="E27" i="5"/>
  <c r="G53" i="1"/>
  <c r="E53" i="1"/>
  <c r="F26" i="3"/>
  <c r="F26" i="4"/>
  <c r="F26" i="5"/>
  <c r="F54" i="1" l="1"/>
  <c r="D54" i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19" i="1"/>
  <c r="I20" i="1"/>
  <c r="I22" i="1"/>
  <c r="I23" i="1"/>
  <c r="I24" i="1"/>
  <c r="I29" i="1"/>
  <c r="I30" i="1"/>
  <c r="I31" i="1"/>
  <c r="I34" i="1"/>
  <c r="I35" i="1"/>
  <c r="I36" i="1"/>
  <c r="I41" i="1"/>
  <c r="I42" i="1"/>
  <c r="I43" i="1"/>
  <c r="I44" i="1"/>
  <c r="I46" i="1"/>
  <c r="I47" i="1"/>
  <c r="I9" i="1"/>
  <c r="I1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H20" i="1"/>
  <c r="H21" i="1"/>
  <c r="I21" i="1" s="1"/>
  <c r="H22" i="1"/>
  <c r="H23" i="1"/>
  <c r="H24" i="1"/>
  <c r="H25" i="1"/>
  <c r="I25" i="1" s="1"/>
  <c r="H26" i="1"/>
  <c r="I26" i="1" s="1"/>
  <c r="H27" i="1"/>
  <c r="I27" i="1" s="1"/>
  <c r="H28" i="1"/>
  <c r="I28" i="1" s="1"/>
  <c r="H29" i="1"/>
  <c r="H30" i="1"/>
  <c r="H31" i="1"/>
  <c r="H32" i="1"/>
  <c r="I32" i="1" s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H44" i="1"/>
  <c r="H45" i="1"/>
  <c r="I45" i="1" s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H8" i="1"/>
  <c r="H54" i="1" l="1"/>
  <c r="I8" i="1"/>
</calcChain>
</file>

<file path=xl/sharedStrings.xml><?xml version="1.0" encoding="utf-8"?>
<sst xmlns="http://schemas.openxmlformats.org/spreadsheetml/2006/main" count="60" uniqueCount="38">
  <si>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</si>
  <si>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</si>
  <si>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</si>
  <si>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</si>
  <si>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</si>
  <si>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</si>
  <si>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</si>
  <si>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</si>
  <si>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</si>
  <si>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</si>
  <si>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</si>
  <si>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</si>
  <si>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</si>
  <si>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</si>
  <si>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</si>
  <si>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</si>
  <si>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</si>
  <si>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</si>
  <si>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</si>
  <si>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</si>
  <si>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</si>
  <si>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</si>
  <si>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</si>
  <si>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</si>
  <si>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</si>
  <si>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</si>
  <si>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</si>
  <si>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Série histórica de casos notificados de aids e taxa de detecção * (TD), segundo sexo e ano de diagnóstico, com razão de sexo - Município de São Paulo - 1980 a 2025**</t>
  </si>
  <si>
    <t>Série histórica de casos notificados e taxa de detecção gestante/parturiente/puérpera portadoras de HIV de acordo com o ano de diagnóstico - Município de São Paulo - 2007 a 2025**</t>
  </si>
  <si>
    <t>Série de casos notificados e taxa de detecção de Sífilis em Gestante de acordo com o ano de diagnóstico - Município de São Paulo - 2007 a 2025**</t>
  </si>
  <si>
    <t>Série histórica de casos e coeficiente de incidência* (CI) de sífilis congênita em menores de 1 ano de idade - Município de São Paulo - 2007 a 2025**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</si>
  <si>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</si>
  <si>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</si>
  <si>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Fonte: SINASC/CEInfo/CIS/SERMAP/SMS/PMSP. Dados atualizados em 02/10/2025. ATENÇÃO: Os dados de 2025 são preliminares.</t>
  </si>
  <si>
    <t>** Dados provisórios até 03/11/2025, sujeitos a revisão.</t>
  </si>
  <si>
    <t>estimativa até 02/12/2025</t>
  </si>
  <si>
    <t>**Dados preliminares até 02/12/2025, sujeitos a revisão.</t>
  </si>
  <si>
    <t>** Dados provisórios até 02/12/2025, sujeitos a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</si>
</sst>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4" fillId="0" borderId="0" xfId="0" applyNumberFormat="1" applyFont="1"/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59"/>
  <sheetViews>
    <sheetView tabSelected="1" topLeftCell="A6" zoomScaleNormal="100" workbookViewId="0">
      <selection activeCell="I51" sqref="I51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3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5" spans="2:18" x14ac:dyDescent="0.25">
      <c r="D5" s="24" t="s">
        <v>1</v>
      </c>
      <c r="E5" s="24"/>
      <c r="F5" s="24"/>
      <c r="G5" s="24"/>
      <c r="H5" s="3"/>
      <c r="I5" s="3"/>
      <c r="J5" s="3"/>
    </row>
    <row r="6" spans="2:18" x14ac:dyDescent="0.25">
      <c r="D6" s="24" t="s">
        <v>2</v>
      </c>
      <c r="E6" s="24"/>
      <c r="F6" s="24" t="s">
        <v>3</v>
      </c>
      <c r="G6" s="24"/>
      <c r="H6" s="24" t="s">
        <v>4</v>
      </c>
      <c r="I6" s="24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3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3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1396</v>
      </c>
      <c r="E51" s="10">
        <f>D51/'POP_NASC Vivos'!F51*100000</f>
        <v>25.986244043965893</v>
      </c>
      <c r="F51" s="9">
        <v>371</v>
      </c>
      <c r="G51" s="10">
        <f>F51/'POP_NASC Vivos'!G51*100000</f>
        <v>6.1243436552460047</v>
      </c>
      <c r="H51" s="9">
        <f t="shared" si="0"/>
        <v>1767</v>
      </c>
      <c r="I51" s="10">
        <f>H51/'POP_NASC Vivos'!H51*100000</f>
        <v>15.459500177823621</v>
      </c>
      <c r="J51" s="6">
        <f t="shared" si="2"/>
        <v>3.7628032345013476</v>
      </c>
    </row>
    <row r="52" spans="3:10" x14ac:dyDescent="0.25">
      <c r="C52" s="9">
        <v>2024</v>
      </c>
      <c r="D52" s="9">
        <v>1304</v>
      </c>
      <c r="E52" s="10">
        <f>D52/'POP_NASC Vivos'!F52*100000</f>
        <v>24.273683548231755</v>
      </c>
      <c r="F52" s="9">
        <v>311</v>
      </c>
      <c r="G52" s="10">
        <f>F52/'POP_NASC Vivos'!G52*100000</f>
        <v>5.1338837649097231</v>
      </c>
      <c r="H52" s="9">
        <f t="shared" si="0"/>
        <v>1615</v>
      </c>
      <c r="I52" s="10">
        <f>H52/'POP_NASC Vivos'!H52*100000</f>
        <v>14.129650700161374</v>
      </c>
      <c r="J52" s="6">
        <f t="shared" si="2"/>
        <v>4.192926045016077</v>
      </c>
    </row>
    <row r="53" spans="3:10" x14ac:dyDescent="0.25">
      <c r="C53" s="9">
        <v>2025</v>
      </c>
      <c r="D53" s="9">
        <v>929</v>
      </c>
      <c r="E53" s="10">
        <f>D53/'POP_NASC Vivos'!F53*100000</f>
        <v>17.293138049315413</v>
      </c>
      <c r="F53" s="9">
        <v>247</v>
      </c>
      <c r="G53" s="10">
        <f>F53/'POP_NASC Vivos'!G53*100000</f>
        <v>4.0773932152176897</v>
      </c>
      <c r="H53" s="9">
        <f t="shared" si="0"/>
        <v>1176</v>
      </c>
      <c r="I53" s="10">
        <f>H53/'POP_NASC Vivos'!H53*100000</f>
        <v>10.288835432439491</v>
      </c>
      <c r="J53" s="6">
        <f t="shared" si="2"/>
        <v>3.7611336032388665</v>
      </c>
    </row>
    <row r="54" spans="3:10" x14ac:dyDescent="0.25">
      <c r="C54" s="18" t="s">
        <v>4</v>
      </c>
      <c r="D54" s="18">
        <f>SUM(D8:D53)</f>
        <v>82788</v>
      </c>
      <c r="E54" s="19"/>
      <c r="F54" s="18">
        <f t="shared" ref="F54:H54" si="3">SUM(F8:F53)</f>
        <v>30008</v>
      </c>
      <c r="G54" s="18"/>
      <c r="H54" s="18">
        <f t="shared" si="3"/>
        <v>112796</v>
      </c>
      <c r="I54" s="18"/>
      <c r="J54" s="5"/>
    </row>
    <row r="57" spans="3:10" x14ac:dyDescent="0.25">
      <c r="C57" s="21" t="s">
        <v>10</v>
      </c>
      <c r="D57" s="22"/>
      <c r="E57" s="22"/>
      <c r="F57" s="22"/>
    </row>
    <row r="58" spans="3:10" x14ac:dyDescent="0.25">
      <c r="C58" s="14" t="s">
        <v>36</v>
      </c>
      <c r="D58" s="15"/>
      <c r="E58" s="15"/>
      <c r="F58" s="15"/>
      <c r="G58" s="16"/>
    </row>
    <row r="59" spans="3:10" x14ac:dyDescent="0.25">
      <c r="C59" s="21" t="s">
        <v>11</v>
      </c>
      <c r="D59" s="22"/>
      <c r="E59" s="22"/>
      <c r="F59" s="22"/>
    </row>
  </sheetData>
  <mergeCells count="7">
    <mergeCell ref="C59:F59"/>
    <mergeCell ref="B2:R2"/>
    <mergeCell ref="D5:G5"/>
    <mergeCell ref="D6:E6"/>
    <mergeCell ref="F6:G6"/>
    <mergeCell ref="H6:I6"/>
    <mergeCell ref="C57:F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2"/>
  <sheetViews>
    <sheetView topLeftCell="A4" zoomScaleNormal="100" workbookViewId="0">
      <selection activeCell="D31" sqref="D31:G31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3" t="s">
        <v>28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355</v>
      </c>
      <c r="F24" s="10">
        <f>E24/'POP_NASC Vivos'!P24*1000</f>
        <v>2.7582241698133729</v>
      </c>
    </row>
    <row r="25" spans="4:7" x14ac:dyDescent="0.25">
      <c r="D25" s="9">
        <v>2024</v>
      </c>
      <c r="E25" s="9">
        <v>352</v>
      </c>
      <c r="F25" s="10">
        <f>E25/'POP_NASC Vivos'!P25*1000</f>
        <v>2.9142932838786595</v>
      </c>
    </row>
    <row r="26" spans="4:7" x14ac:dyDescent="0.25">
      <c r="D26" s="9">
        <v>2025</v>
      </c>
      <c r="E26" s="9">
        <v>299</v>
      </c>
      <c r="F26" s="10">
        <f>E26/'POP_NASC Vivos'!P26*1000</f>
        <v>2.6436781609195403</v>
      </c>
    </row>
    <row r="27" spans="4:7" x14ac:dyDescent="0.25">
      <c r="D27" s="4" t="s">
        <v>4</v>
      </c>
      <c r="E27" s="4">
        <f>SUM(E8:E26)</f>
        <v>7982</v>
      </c>
      <c r="F27" s="7"/>
    </row>
    <row r="30" spans="4:7" x14ac:dyDescent="0.25">
      <c r="D30" s="25" t="s">
        <v>23</v>
      </c>
      <c r="E30" s="25"/>
      <c r="F30" s="25"/>
      <c r="G30" s="25"/>
    </row>
    <row r="31" spans="4:7" x14ac:dyDescent="0.25">
      <c r="D31" s="26" t="s">
        <v>37</v>
      </c>
      <c r="E31" s="26"/>
      <c r="F31" s="26"/>
      <c r="G31" s="26"/>
    </row>
    <row r="32" spans="4:7" x14ac:dyDescent="0.25">
      <c r="D32" s="25" t="s">
        <v>24</v>
      </c>
      <c r="E32" s="25"/>
      <c r="F32" s="25"/>
      <c r="G32" s="25"/>
    </row>
  </sheetData>
  <mergeCells count="4">
    <mergeCell ref="C4:T4"/>
    <mergeCell ref="D30:G30"/>
    <mergeCell ref="D31:G31"/>
    <mergeCell ref="D32:G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1"/>
  <sheetViews>
    <sheetView topLeftCell="A4" workbookViewId="0">
      <selection activeCell="K25" sqref="K25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5" t="s">
        <v>29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9">
        <v>2021</v>
      </c>
      <c r="E22" s="9">
        <v>6236</v>
      </c>
      <c r="F22" s="10">
        <f>E22/'POP_NASC Vivos'!P22*1000</f>
        <v>45.611135085319738</v>
      </c>
    </row>
    <row r="23" spans="4:6" x14ac:dyDescent="0.25">
      <c r="D23" s="9">
        <v>2022</v>
      </c>
      <c r="E23" s="9">
        <v>7715</v>
      </c>
      <c r="F23" s="10">
        <f>E23/'POP_NASC Vivos'!P23*1000</f>
        <v>58.419972588425047</v>
      </c>
    </row>
    <row r="24" spans="4:6" x14ac:dyDescent="0.25">
      <c r="D24" s="9">
        <v>2023</v>
      </c>
      <c r="E24" s="9">
        <v>8056</v>
      </c>
      <c r="F24" s="10">
        <f>E24/'POP_NASC Vivos'!P24*1000</f>
        <v>62.592264540891648</v>
      </c>
    </row>
    <row r="25" spans="4:6" x14ac:dyDescent="0.25">
      <c r="D25" s="9">
        <v>2024</v>
      </c>
      <c r="E25" s="9">
        <v>8724</v>
      </c>
      <c r="F25" s="10">
        <f>E25/'POP_NASC Vivos'!P25*1000</f>
        <v>72.228109683401783</v>
      </c>
    </row>
    <row r="26" spans="4:6" x14ac:dyDescent="0.25">
      <c r="D26" s="9">
        <v>2025</v>
      </c>
      <c r="E26" s="9">
        <v>7811</v>
      </c>
      <c r="F26" s="10">
        <f>E26/'POP_NASC Vivos'!P26*1000</f>
        <v>69.062776304155605</v>
      </c>
    </row>
    <row r="27" spans="4:6" x14ac:dyDescent="0.25">
      <c r="D27" s="4" t="s">
        <v>4</v>
      </c>
      <c r="E27" s="4">
        <f>SUM(E8:E26)</f>
        <v>77095</v>
      </c>
      <c r="F27" s="7"/>
    </row>
    <row r="29" spans="4:6" x14ac:dyDescent="0.25">
      <c r="D29" t="s">
        <v>23</v>
      </c>
    </row>
    <row r="30" spans="4:6" x14ac:dyDescent="0.25">
      <c r="D30" s="13" t="s">
        <v>34</v>
      </c>
      <c r="E30" s="13"/>
      <c r="F30" s="13"/>
    </row>
    <row r="31" spans="4:6" x14ac:dyDescent="0.25">
      <c r="D31" s="12" t="s">
        <v>24</v>
      </c>
      <c r="E31" s="12"/>
      <c r="F31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2"/>
  <sheetViews>
    <sheetView workbookViewId="0">
      <selection activeCell="J37" sqref="J37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3" t="s">
        <v>30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9">
        <v>2021</v>
      </c>
      <c r="E22" s="9">
        <v>954</v>
      </c>
      <c r="F22" s="10">
        <f>E22/'POP_NASC Vivos'!P22*1000</f>
        <v>6.9777137381967655</v>
      </c>
    </row>
    <row r="23" spans="3:6" x14ac:dyDescent="0.25">
      <c r="D23" s="9">
        <v>2022</v>
      </c>
      <c r="E23" s="9">
        <v>976</v>
      </c>
      <c r="F23" s="10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733</v>
      </c>
      <c r="F25" s="10">
        <f>E25/'POP_NASC Vivos'!P25*1000</f>
        <v>6.0686845939859584</v>
      </c>
    </row>
    <row r="26" spans="3:6" x14ac:dyDescent="0.25">
      <c r="D26" s="9">
        <v>2025</v>
      </c>
      <c r="E26" s="9">
        <v>660</v>
      </c>
      <c r="F26" s="10">
        <f>E26/'POP_NASC Vivos'!P26*1000</f>
        <v>5.8355437665782492</v>
      </c>
    </row>
    <row r="27" spans="3:6" x14ac:dyDescent="0.25">
      <c r="D27" s="7" t="s">
        <v>4</v>
      </c>
      <c r="E27" s="7">
        <f>SUM(E8:E26)</f>
        <v>15493</v>
      </c>
      <c r="F27" s="8"/>
    </row>
    <row r="28" spans="3:6" x14ac:dyDescent="0.25">
      <c r="D28" s="1"/>
      <c r="E28" s="1"/>
      <c r="F28" s="1"/>
    </row>
    <row r="30" spans="3:6" x14ac:dyDescent="0.25">
      <c r="C30" s="27" t="s">
        <v>26</v>
      </c>
      <c r="D30" s="28"/>
      <c r="E30" s="28"/>
    </row>
    <row r="31" spans="3:6" x14ac:dyDescent="0.25">
      <c r="C31" s="29" t="s">
        <v>34</v>
      </c>
      <c r="D31" s="28"/>
      <c r="E31" s="28"/>
    </row>
    <row r="32" spans="3:6" x14ac:dyDescent="0.25">
      <c r="C32" s="30" t="s">
        <v>24</v>
      </c>
      <c r="D32" s="28"/>
      <c r="E32" s="28"/>
    </row>
  </sheetData>
  <mergeCells count="4">
    <mergeCell ref="D4:R4"/>
    <mergeCell ref="C30:E30"/>
    <mergeCell ref="C31:E31"/>
    <mergeCell ref="C32:E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3"/>
  <sheetViews>
    <sheetView topLeftCell="E7" workbookViewId="0">
      <selection activeCell="Q26" sqref="Q26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32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113100</v>
      </c>
      <c r="Q26" t="s">
        <v>35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 t="s">
        <v>4</v>
      </c>
      <c r="P27">
        <f>SUM(P8:P26)</f>
        <v>3009648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33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31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2025-12-15T13:23:31Z</dcterms:modified>
</cp:coreProperties>
</file>